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contr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<sst xmlns="http://schemas.openxmlformats.org/spreadsheetml/2006/main" count="48" uniqueCount="47">
  <si>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t xml:space="preserve">Paraclinic  radiologie si imagistica 2015 </t>
  </si>
  <si>
    <t>rad, imag, inalta perf</t>
  </si>
  <si>
    <t>scintigrafie-alte jud</t>
  </si>
  <si>
    <t>total pt mai decembrie  2015</t>
  </si>
  <si>
    <t>Nr. crt.</t>
  </si>
  <si>
    <t>Furnizor</t>
  </si>
  <si>
    <t>Crit de evaluare (90%)</t>
  </si>
  <si>
    <t>Crit de disponibilitate (10%)</t>
  </si>
  <si>
    <t xml:space="preserve">Valoare mai-decembrie din calcul </t>
  </si>
  <si>
    <t xml:space="preserve">Valoare aprilie-decembrie </t>
  </si>
  <si>
    <t xml:space="preserve">Valoare  mai-decembrie cu diferenta din recalc aprilie, din care: </t>
  </si>
  <si>
    <t>Sfanta Maria</t>
  </si>
  <si>
    <t>Hidegcuti G</t>
  </si>
  <si>
    <t>Santa Vita -eco</t>
  </si>
  <si>
    <t>Manea Viorel</t>
  </si>
  <si>
    <t>Hidegcuti E</t>
  </si>
  <si>
    <t>Bocai</t>
  </si>
  <si>
    <t>Borz</t>
  </si>
  <si>
    <t>Opris Ioan</t>
  </si>
  <si>
    <t>Bellu</t>
  </si>
  <si>
    <t>Deac</t>
  </si>
  <si>
    <t>Sfanta Maria- eco</t>
  </si>
  <si>
    <t>Ardelean Ramona</t>
  </si>
  <si>
    <t>Rednic Radu</t>
  </si>
  <si>
    <t>Hipomed</t>
  </si>
  <si>
    <t>Denta-Sym</t>
  </si>
  <si>
    <t>Clinica Somesan</t>
  </si>
  <si>
    <t>RMN Casa Rusu</t>
  </si>
  <si>
    <t>Sp JUDETEAN</t>
  </si>
  <si>
    <t>Sp TBC</t>
  </si>
  <si>
    <t>Sp SIGHET</t>
  </si>
  <si>
    <t>Sp BORSA</t>
  </si>
  <si>
    <t>Sp VISEU</t>
  </si>
  <si>
    <t>EUROMEDICA</t>
  </si>
  <si>
    <t>CLINICA SOMESAN</t>
  </si>
  <si>
    <t>Sp SIGHET-act aditional</t>
  </si>
  <si>
    <t>Cupar Ioana</t>
  </si>
  <si>
    <t>Paul Alina</t>
  </si>
  <si>
    <t>Total general</t>
  </si>
  <si>
    <t>Presedinte-Director general</t>
  </si>
  <si>
    <t>Director Economic</t>
  </si>
  <si>
    <t>Director Relatii cu furnizorii</t>
  </si>
  <si>
    <t>Ec.Deghid Viorel</t>
  </si>
  <si>
    <t>Ec.Hluhaniuc Adriana</t>
  </si>
  <si>
    <t>Ec.Prodan Carmen</t>
  </si>
  <si>
    <t>Sef serviciu</t>
  </si>
  <si>
    <t>Ec.Stretea Camelia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</si>
</sst>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4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e%20camelia\CAMELIA_RW\Paraclinic\Paraclinic%202015\Competenta%20ec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angaj"/>
      <sheetName val="aa ian"/>
      <sheetName val="Dim Hidegcuti"/>
      <sheetName val="Economie ian + dim Hideg"/>
      <sheetName val="Economie feb"/>
      <sheetName val="Economie martie"/>
      <sheetName val="aa aprilie"/>
      <sheetName val="aa aprilie ref"/>
      <sheetName val="aa aprilie 2"/>
      <sheetName val="contract total"/>
      <sheetName val="contract"/>
      <sheetName val="Punctaje radiologie"/>
      <sheetName val="Economie a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4">
      <selection activeCell="I8" sqref="I8:J34"/>
    </sheetView>
  </sheetViews>
  <sheetFormatPr defaultColWidth="9.140625" defaultRowHeight="12.75"/>
  <cols>
    <col min="1" max="1" width="6.140625" style="0" customWidth="1"/>
    <col min="2" max="2" width="17.28125" style="0" customWidth="1"/>
    <col min="3" max="3" width="15.7109375" style="0" customWidth="1"/>
    <col min="4" max="4" width="18.28125" style="0" customWidth="1"/>
    <col min="5" max="5" width="12.140625" style="0" customWidth="1"/>
    <col min="6" max="6" width="10.7109375" style="0" customWidth="1"/>
    <col min="7" max="7" width="15.00390625" style="0" customWidth="1"/>
    <col min="8" max="12" width="14.2812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12" ht="12.75">
      <c r="A2" s="3"/>
      <c r="B2" s="4"/>
      <c r="C2" s="5"/>
      <c r="D2" s="5"/>
      <c r="E2" s="5"/>
      <c r="F2" s="5"/>
      <c r="G2" s="3"/>
      <c r="H2" s="3"/>
      <c r="I2" s="3"/>
      <c r="J2" s="3"/>
      <c r="K2" s="3"/>
      <c r="L2" s="3"/>
    </row>
    <row r="3" spans="1:12" ht="15">
      <c r="A3" s="3"/>
      <c r="B3" s="6">
        <v>2061850</v>
      </c>
      <c r="C3" s="4" t="s">
        <v>1</v>
      </c>
      <c r="D3" s="5"/>
      <c r="E3" s="5"/>
      <c r="F3" s="5"/>
      <c r="G3" s="3"/>
      <c r="H3" s="3"/>
      <c r="I3" s="3"/>
      <c r="J3" s="3"/>
      <c r="K3" s="3"/>
      <c r="L3" s="3"/>
    </row>
    <row r="4" spans="1:12" ht="15">
      <c r="A4" s="3"/>
      <c r="B4" s="6">
        <v>7200</v>
      </c>
      <c r="C4" s="4" t="s">
        <v>2</v>
      </c>
      <c r="E4" s="7">
        <f>B4/8/2</f>
        <v>450</v>
      </c>
      <c r="F4" s="5"/>
      <c r="G4" s="3"/>
      <c r="H4" s="3"/>
      <c r="I4" s="3"/>
      <c r="J4" s="3"/>
      <c r="K4" s="3"/>
      <c r="L4" s="3"/>
    </row>
    <row r="5" spans="1:12" ht="15">
      <c r="A5" s="3"/>
      <c r="B5" s="6">
        <f>B3+B4</f>
        <v>2069050</v>
      </c>
      <c r="C5" s="4" t="s">
        <v>3</v>
      </c>
      <c r="D5" s="5"/>
      <c r="E5" s="5"/>
      <c r="F5" s="5"/>
      <c r="G5" s="3"/>
      <c r="H5" s="3"/>
      <c r="I5" s="3"/>
      <c r="J5" s="3"/>
      <c r="K5" s="3"/>
      <c r="L5" s="3"/>
    </row>
    <row r="6" spans="1:12" ht="63.75">
      <c r="A6" s="8" t="s">
        <v>4</v>
      </c>
      <c r="B6" s="9" t="s">
        <v>5</v>
      </c>
      <c r="C6" s="8" t="s">
        <v>6</v>
      </c>
      <c r="D6" s="10">
        <f>B3*90/100</f>
        <v>1855665</v>
      </c>
      <c r="E6" s="8" t="s">
        <v>7</v>
      </c>
      <c r="F6" s="10">
        <f>B3*10/100</f>
        <v>206185</v>
      </c>
      <c r="G6" s="8" t="s">
        <v>8</v>
      </c>
      <c r="H6" s="8" t="s">
        <v>8</v>
      </c>
      <c r="I6" s="8" t="s">
        <v>9</v>
      </c>
      <c r="J6" s="8" t="s">
        <v>10</v>
      </c>
      <c r="K6" s="11"/>
      <c r="L6" s="11"/>
    </row>
    <row r="7" spans="1:12" ht="14.25">
      <c r="A7" s="12"/>
      <c r="B7" s="13"/>
      <c r="C7" s="12"/>
      <c r="D7" s="12">
        <f>D6/C35</f>
        <v>433.22547433446096</v>
      </c>
      <c r="E7" s="12"/>
      <c r="F7" s="14">
        <f>F6/E35</f>
        <v>2290.9444444444443</v>
      </c>
      <c r="G7" s="15"/>
      <c r="H7" s="16"/>
      <c r="I7" s="16"/>
      <c r="J7" s="16"/>
      <c r="K7" s="3"/>
      <c r="L7" s="3"/>
    </row>
    <row r="8" spans="1:12" s="2" customFormat="1" ht="14.25">
      <c r="A8" s="12">
        <v>1</v>
      </c>
      <c r="B8" s="17" t="s">
        <v>11</v>
      </c>
      <c r="C8" s="10">
        <v>146.5</v>
      </c>
      <c r="D8" s="18">
        <f aca="true" t="shared" si="0" ref="D8:D34">C8*$D$7</f>
        <v>63467.53198999853</v>
      </c>
      <c r="E8" s="16">
        <v>30</v>
      </c>
      <c r="F8" s="18">
        <f aca="true" t="shared" si="1" ref="F8:F34">E8*$F$7</f>
        <v>68728.33333333333</v>
      </c>
      <c r="G8" s="10">
        <f aca="true" t="shared" si="2" ref="G8:G34">D8+F8</f>
        <v>132195.86532333185</v>
      </c>
      <c r="H8" s="10">
        <f>IF(G8&lt;INT(G8)+0.5,INT(G8),INT(G8)+1)</f>
        <v>132196</v>
      </c>
      <c r="I8" s="10">
        <v>151436</v>
      </c>
      <c r="J8" s="10">
        <v>138994</v>
      </c>
      <c r="K8" s="5"/>
      <c r="L8" s="5"/>
    </row>
    <row r="9" spans="1:12" s="2" customFormat="1" ht="14.25">
      <c r="A9" s="12">
        <v>2</v>
      </c>
      <c r="B9" s="13" t="s">
        <v>12</v>
      </c>
      <c r="C9" s="10"/>
      <c r="D9" s="18">
        <f t="shared" si="0"/>
        <v>0</v>
      </c>
      <c r="E9" s="16"/>
      <c r="F9" s="18">
        <f t="shared" si="1"/>
        <v>0</v>
      </c>
      <c r="G9" s="10">
        <f t="shared" si="2"/>
        <v>0</v>
      </c>
      <c r="H9" s="10">
        <f aca="true" t="shared" si="3" ref="H9:H34">IF(G9&lt;INT(G9)+0.5,INT(G9),INT(G9)+1)</f>
        <v>0</v>
      </c>
      <c r="I9" s="10">
        <v>1800</v>
      </c>
      <c r="J9" s="10">
        <v>0</v>
      </c>
      <c r="K9" s="5"/>
      <c r="L9" s="5"/>
    </row>
    <row r="10" spans="1:12" s="2" customFormat="1" ht="14.25">
      <c r="A10" s="12">
        <v>3</v>
      </c>
      <c r="B10" s="13" t="s">
        <v>13</v>
      </c>
      <c r="C10" s="10">
        <v>36.93</v>
      </c>
      <c r="D10" s="18">
        <f t="shared" si="0"/>
        <v>15999.016767171643</v>
      </c>
      <c r="E10" s="16"/>
      <c r="F10" s="18">
        <f t="shared" si="1"/>
        <v>0</v>
      </c>
      <c r="G10" s="10">
        <f t="shared" si="2"/>
        <v>15999.016767171643</v>
      </c>
      <c r="H10" s="10">
        <f t="shared" si="3"/>
        <v>15999</v>
      </c>
      <c r="I10" s="10">
        <v>18340</v>
      </c>
      <c r="J10" s="10">
        <v>16233</v>
      </c>
      <c r="K10" s="5"/>
      <c r="L10" s="5"/>
    </row>
    <row r="11" spans="1:12" s="2" customFormat="1" ht="14.25">
      <c r="A11" s="12">
        <v>4</v>
      </c>
      <c r="B11" s="19" t="s">
        <v>14</v>
      </c>
      <c r="C11" s="10">
        <v>3.33</v>
      </c>
      <c r="D11" s="18">
        <f t="shared" si="0"/>
        <v>1442.640829533755</v>
      </c>
      <c r="E11" s="16"/>
      <c r="F11" s="18">
        <f t="shared" si="1"/>
        <v>0</v>
      </c>
      <c r="G11" s="10">
        <f>D11+F11</f>
        <v>1442.640829533755</v>
      </c>
      <c r="H11" s="10">
        <f t="shared" si="3"/>
        <v>1443</v>
      </c>
      <c r="I11" s="10">
        <v>1654</v>
      </c>
      <c r="J11" s="10">
        <v>1174</v>
      </c>
      <c r="K11" s="5"/>
      <c r="L11" s="5"/>
    </row>
    <row r="12" spans="1:12" s="2" customFormat="1" ht="14.25">
      <c r="A12" s="12">
        <v>5</v>
      </c>
      <c r="B12" s="13" t="s">
        <v>15</v>
      </c>
      <c r="C12" s="10">
        <v>2.86</v>
      </c>
      <c r="D12" s="18">
        <f t="shared" si="0"/>
        <v>1239.0248565965583</v>
      </c>
      <c r="E12" s="16"/>
      <c r="F12" s="18">
        <f t="shared" si="1"/>
        <v>0</v>
      </c>
      <c r="G12" s="10">
        <f t="shared" si="2"/>
        <v>1239.0248565965583</v>
      </c>
      <c r="H12" s="10">
        <f t="shared" si="3"/>
        <v>1239</v>
      </c>
      <c r="I12" s="10">
        <v>1420</v>
      </c>
      <c r="J12" s="10">
        <v>940</v>
      </c>
      <c r="K12" s="5"/>
      <c r="L12" s="5"/>
    </row>
    <row r="13" spans="1:12" s="2" customFormat="1" ht="14.25">
      <c r="A13" s="12">
        <v>6</v>
      </c>
      <c r="B13" s="13" t="s">
        <v>16</v>
      </c>
      <c r="C13" s="10">
        <v>34.79</v>
      </c>
      <c r="D13" s="18">
        <f t="shared" si="0"/>
        <v>15071.914252095896</v>
      </c>
      <c r="E13" s="16"/>
      <c r="F13" s="18">
        <f t="shared" si="1"/>
        <v>0</v>
      </c>
      <c r="G13" s="10">
        <f t="shared" si="2"/>
        <v>15071.914252095896</v>
      </c>
      <c r="H13" s="10">
        <f t="shared" si="3"/>
        <v>15072</v>
      </c>
      <c r="I13" s="10">
        <v>17278</v>
      </c>
      <c r="J13" s="10">
        <v>15487.36</v>
      </c>
      <c r="K13" s="5"/>
      <c r="L13" s="5"/>
    </row>
    <row r="14" spans="1:12" s="2" customFormat="1" ht="14.25">
      <c r="A14" s="12">
        <v>7</v>
      </c>
      <c r="B14" s="13" t="s">
        <v>17</v>
      </c>
      <c r="C14" s="10">
        <v>31.43</v>
      </c>
      <c r="D14" s="18">
        <f t="shared" si="0"/>
        <v>13616.276658332108</v>
      </c>
      <c r="E14" s="16"/>
      <c r="F14" s="18">
        <f t="shared" si="1"/>
        <v>0</v>
      </c>
      <c r="G14" s="10">
        <f t="shared" si="2"/>
        <v>13616.276658332108</v>
      </c>
      <c r="H14" s="10">
        <f t="shared" si="3"/>
        <v>13616</v>
      </c>
      <c r="I14" s="10">
        <v>15609</v>
      </c>
      <c r="J14" s="10">
        <v>13917.84</v>
      </c>
      <c r="K14" s="5"/>
      <c r="L14" s="5"/>
    </row>
    <row r="15" spans="1:12" s="2" customFormat="1" ht="14.25">
      <c r="A15" s="12">
        <v>8</v>
      </c>
      <c r="B15" s="13" t="s">
        <v>18</v>
      </c>
      <c r="C15" s="10">
        <v>30.15</v>
      </c>
      <c r="D15" s="18">
        <f t="shared" si="0"/>
        <v>13061.748051183997</v>
      </c>
      <c r="E15" s="16"/>
      <c r="F15" s="18">
        <f t="shared" si="1"/>
        <v>0</v>
      </c>
      <c r="G15" s="10">
        <f t="shared" si="2"/>
        <v>13061.748051183997</v>
      </c>
      <c r="H15" s="10">
        <f t="shared" si="3"/>
        <v>13062</v>
      </c>
      <c r="I15" s="10">
        <v>14973</v>
      </c>
      <c r="J15" s="10">
        <v>13414.48</v>
      </c>
      <c r="K15" s="5"/>
      <c r="L15" s="5"/>
    </row>
    <row r="16" spans="1:12" s="2" customFormat="1" ht="14.25">
      <c r="A16" s="12">
        <v>9</v>
      </c>
      <c r="B16" s="13" t="s">
        <v>19</v>
      </c>
      <c r="C16" s="10">
        <v>2.14</v>
      </c>
      <c r="D16" s="18">
        <f t="shared" si="0"/>
        <v>927.1025150757465</v>
      </c>
      <c r="E16" s="16"/>
      <c r="F16" s="18">
        <f t="shared" si="1"/>
        <v>0</v>
      </c>
      <c r="G16" s="10">
        <f t="shared" si="2"/>
        <v>927.1025150757465</v>
      </c>
      <c r="H16" s="10">
        <f t="shared" si="3"/>
        <v>927</v>
      </c>
      <c r="I16" s="10">
        <v>1063</v>
      </c>
      <c r="J16" s="10">
        <v>523</v>
      </c>
      <c r="K16" s="5"/>
      <c r="L16" s="5"/>
    </row>
    <row r="17" spans="1:12" s="2" customFormat="1" ht="14.25">
      <c r="A17" s="12">
        <v>10</v>
      </c>
      <c r="B17" s="13" t="s">
        <v>20</v>
      </c>
      <c r="C17" s="10">
        <v>26.21</v>
      </c>
      <c r="D17" s="18">
        <f t="shared" si="0"/>
        <v>11354.839682306221</v>
      </c>
      <c r="E17" s="16"/>
      <c r="F17" s="18">
        <f t="shared" si="1"/>
        <v>0</v>
      </c>
      <c r="G17" s="10">
        <f t="shared" si="2"/>
        <v>11354.839682306221</v>
      </c>
      <c r="H17" s="10">
        <f t="shared" si="3"/>
        <v>11355</v>
      </c>
      <c r="I17" s="10">
        <v>13017</v>
      </c>
      <c r="J17" s="10">
        <v>11591.12</v>
      </c>
      <c r="K17" s="5"/>
      <c r="L17" s="5"/>
    </row>
    <row r="18" spans="1:12" s="2" customFormat="1" ht="14.25">
      <c r="A18" s="12">
        <v>11</v>
      </c>
      <c r="B18" s="13" t="s">
        <v>21</v>
      </c>
      <c r="C18" s="10">
        <v>49.33</v>
      </c>
      <c r="D18" s="18">
        <f t="shared" si="0"/>
        <v>21371.012648918957</v>
      </c>
      <c r="E18" s="16"/>
      <c r="F18" s="18">
        <f t="shared" si="1"/>
        <v>0</v>
      </c>
      <c r="G18" s="10">
        <f t="shared" si="2"/>
        <v>21371.012648918957</v>
      </c>
      <c r="H18" s="10">
        <f t="shared" si="3"/>
        <v>21371</v>
      </c>
      <c r="I18" s="10">
        <v>24498</v>
      </c>
      <c r="J18" s="10">
        <v>23193.6</v>
      </c>
      <c r="K18" s="5"/>
      <c r="L18" s="5"/>
    </row>
    <row r="19" spans="1:12" s="2" customFormat="1" ht="14.25">
      <c r="A19" s="12">
        <v>12</v>
      </c>
      <c r="B19" s="13" t="s">
        <v>22</v>
      </c>
      <c r="C19" s="10">
        <v>27.17</v>
      </c>
      <c r="D19" s="18">
        <f t="shared" si="0"/>
        <v>11770.736137667305</v>
      </c>
      <c r="E19" s="16"/>
      <c r="F19" s="18">
        <f t="shared" si="1"/>
        <v>0</v>
      </c>
      <c r="G19" s="10">
        <f t="shared" si="2"/>
        <v>11770.736137667305</v>
      </c>
      <c r="H19" s="10">
        <f t="shared" si="3"/>
        <v>11771</v>
      </c>
      <c r="I19" s="10">
        <v>13494</v>
      </c>
      <c r="J19" s="10">
        <v>11819</v>
      </c>
      <c r="K19" s="5"/>
      <c r="L19" s="5"/>
    </row>
    <row r="20" spans="1:12" s="2" customFormat="1" ht="14.25">
      <c r="A20" s="12">
        <v>13</v>
      </c>
      <c r="B20" s="13" t="s">
        <v>23</v>
      </c>
      <c r="C20" s="10">
        <v>32.17</v>
      </c>
      <c r="D20" s="18">
        <f t="shared" si="0"/>
        <v>13936.86350933961</v>
      </c>
      <c r="E20" s="16"/>
      <c r="F20" s="18">
        <f t="shared" si="1"/>
        <v>0</v>
      </c>
      <c r="G20" s="10">
        <f t="shared" si="2"/>
        <v>13936.86350933961</v>
      </c>
      <c r="H20" s="10">
        <f t="shared" si="3"/>
        <v>13937</v>
      </c>
      <c r="I20" s="10">
        <v>15977</v>
      </c>
      <c r="J20" s="10">
        <v>12604</v>
      </c>
      <c r="K20" s="5"/>
      <c r="L20" s="5"/>
    </row>
    <row r="21" spans="1:12" s="2" customFormat="1" ht="14.25">
      <c r="A21" s="12">
        <v>14</v>
      </c>
      <c r="B21" s="13" t="s">
        <v>24</v>
      </c>
      <c r="C21" s="10">
        <v>67.17</v>
      </c>
      <c r="D21" s="18">
        <f t="shared" si="0"/>
        <v>29099.755111045743</v>
      </c>
      <c r="E21" s="16"/>
      <c r="F21" s="18">
        <f t="shared" si="1"/>
        <v>0</v>
      </c>
      <c r="G21" s="10">
        <f t="shared" si="2"/>
        <v>29099.755111045743</v>
      </c>
      <c r="H21" s="10">
        <f t="shared" si="3"/>
        <v>29100</v>
      </c>
      <c r="I21" s="10">
        <v>33358</v>
      </c>
      <c r="J21" s="10">
        <v>28430</v>
      </c>
      <c r="K21" s="5"/>
      <c r="L21" s="5"/>
    </row>
    <row r="22" spans="1:12" s="2" customFormat="1" ht="14.25">
      <c r="A22" s="12">
        <v>15</v>
      </c>
      <c r="B22" s="13" t="s">
        <v>25</v>
      </c>
      <c r="C22" s="10">
        <v>17.17</v>
      </c>
      <c r="D22" s="18">
        <f t="shared" si="0"/>
        <v>7438.481394322695</v>
      </c>
      <c r="E22" s="16"/>
      <c r="F22" s="18">
        <f t="shared" si="1"/>
        <v>0</v>
      </c>
      <c r="G22" s="10">
        <f t="shared" si="2"/>
        <v>7438.481394322695</v>
      </c>
      <c r="H22" s="10">
        <f t="shared" si="3"/>
        <v>7438</v>
      </c>
      <c r="I22" s="10">
        <v>8527</v>
      </c>
      <c r="J22" s="10">
        <v>6623</v>
      </c>
      <c r="K22" s="5"/>
      <c r="L22" s="5"/>
    </row>
    <row r="23" spans="1:12" s="2" customFormat="1" ht="14.25">
      <c r="A23" s="12">
        <v>16</v>
      </c>
      <c r="B23" s="13" t="s">
        <v>26</v>
      </c>
      <c r="C23" s="10">
        <v>66.5</v>
      </c>
      <c r="D23" s="18">
        <f t="shared" si="0"/>
        <v>28809.494043241655</v>
      </c>
      <c r="E23" s="16"/>
      <c r="F23" s="18">
        <f t="shared" si="1"/>
        <v>0</v>
      </c>
      <c r="G23" s="10">
        <f t="shared" si="2"/>
        <v>28809.494043241655</v>
      </c>
      <c r="H23" s="10">
        <f t="shared" si="3"/>
        <v>28809</v>
      </c>
      <c r="I23" s="10">
        <v>33025</v>
      </c>
      <c r="J23" s="10">
        <v>30567</v>
      </c>
      <c r="K23" s="5"/>
      <c r="L23" s="5"/>
    </row>
    <row r="24" spans="1:12" s="2" customFormat="1" ht="14.25">
      <c r="A24" s="12">
        <v>17</v>
      </c>
      <c r="B24" s="13" t="s">
        <v>27</v>
      </c>
      <c r="C24" s="10">
        <v>384</v>
      </c>
      <c r="D24" s="18">
        <f t="shared" si="0"/>
        <v>166358.582144433</v>
      </c>
      <c r="E24" s="16"/>
      <c r="F24" s="18">
        <f t="shared" si="1"/>
        <v>0</v>
      </c>
      <c r="G24" s="10">
        <f t="shared" si="2"/>
        <v>166358.582144433</v>
      </c>
      <c r="H24" s="10">
        <f t="shared" si="3"/>
        <v>166359</v>
      </c>
      <c r="I24" s="10">
        <v>190704</v>
      </c>
      <c r="J24" s="10">
        <v>171796</v>
      </c>
      <c r="K24" s="5"/>
      <c r="L24" s="5"/>
    </row>
    <row r="25" spans="1:12" s="2" customFormat="1" ht="14.25">
      <c r="A25" s="12">
        <v>18</v>
      </c>
      <c r="B25" s="10" t="s">
        <v>28</v>
      </c>
      <c r="C25" s="10">
        <v>1447.5</v>
      </c>
      <c r="D25" s="18">
        <f t="shared" si="0"/>
        <v>627093.8740991323</v>
      </c>
      <c r="E25" s="20">
        <v>30</v>
      </c>
      <c r="F25" s="18">
        <f t="shared" si="1"/>
        <v>68728.33333333333</v>
      </c>
      <c r="G25" s="10">
        <f t="shared" si="2"/>
        <v>695822.2074324656</v>
      </c>
      <c r="H25" s="10">
        <f t="shared" si="3"/>
        <v>695822</v>
      </c>
      <c r="I25" s="10">
        <v>797543</v>
      </c>
      <c r="J25" s="10">
        <v>678671.47</v>
      </c>
      <c r="K25" s="5"/>
      <c r="L25" s="5"/>
    </row>
    <row r="26" spans="1:12" s="2" customFormat="1" ht="14.25">
      <c r="A26" s="12">
        <v>19</v>
      </c>
      <c r="B26" s="10" t="s">
        <v>29</v>
      </c>
      <c r="C26" s="10">
        <v>253.5</v>
      </c>
      <c r="D26" s="18">
        <f t="shared" si="0"/>
        <v>109822.65774378585</v>
      </c>
      <c r="E26" s="20"/>
      <c r="F26" s="18">
        <f t="shared" si="1"/>
        <v>0</v>
      </c>
      <c r="G26" s="10">
        <f t="shared" si="2"/>
        <v>109822.65774378585</v>
      </c>
      <c r="H26" s="10">
        <f t="shared" si="3"/>
        <v>109823</v>
      </c>
      <c r="I26" s="10">
        <v>125895</v>
      </c>
      <c r="J26" s="10">
        <v>114888</v>
      </c>
      <c r="K26" s="5"/>
      <c r="L26" s="5"/>
    </row>
    <row r="27" spans="1:12" s="2" customFormat="1" ht="14.25">
      <c r="A27" s="12">
        <v>20</v>
      </c>
      <c r="B27" s="10" t="s">
        <v>30</v>
      </c>
      <c r="C27" s="10">
        <v>237</v>
      </c>
      <c r="D27" s="18">
        <f t="shared" si="0"/>
        <v>102674.43741726724</v>
      </c>
      <c r="E27" s="20"/>
      <c r="F27" s="18">
        <f t="shared" si="1"/>
        <v>0</v>
      </c>
      <c r="G27" s="10">
        <f t="shared" si="2"/>
        <v>102674.43741726724</v>
      </c>
      <c r="H27" s="10">
        <f t="shared" si="3"/>
        <v>102674</v>
      </c>
      <c r="I27" s="10">
        <v>117699</v>
      </c>
      <c r="J27" s="10">
        <v>105666</v>
      </c>
      <c r="K27" s="5"/>
      <c r="L27" s="5"/>
    </row>
    <row r="28" spans="1:12" s="2" customFormat="1" ht="14.25">
      <c r="A28" s="12">
        <v>21</v>
      </c>
      <c r="B28" s="21" t="s">
        <v>31</v>
      </c>
      <c r="C28" s="10">
        <v>125</v>
      </c>
      <c r="D28" s="18">
        <f t="shared" si="0"/>
        <v>54153.18429180762</v>
      </c>
      <c r="E28" s="20"/>
      <c r="F28" s="18">
        <f t="shared" si="1"/>
        <v>0</v>
      </c>
      <c r="G28" s="10">
        <f t="shared" si="2"/>
        <v>54153.18429180762</v>
      </c>
      <c r="H28" s="10">
        <f t="shared" si="3"/>
        <v>54153</v>
      </c>
      <c r="I28" s="10">
        <v>62078</v>
      </c>
      <c r="J28" s="10">
        <v>48826</v>
      </c>
      <c r="K28" s="5"/>
      <c r="L28" s="5"/>
    </row>
    <row r="29" spans="1:12" s="2" customFormat="1" ht="14.25">
      <c r="A29" s="12">
        <v>22</v>
      </c>
      <c r="B29" s="21" t="s">
        <v>32</v>
      </c>
      <c r="C29" s="10">
        <v>53.33</v>
      </c>
      <c r="D29" s="18">
        <f t="shared" si="0"/>
        <v>23103.9145462568</v>
      </c>
      <c r="E29" s="20"/>
      <c r="F29" s="18">
        <f t="shared" si="1"/>
        <v>0</v>
      </c>
      <c r="G29" s="10">
        <f t="shared" si="2"/>
        <v>23103.9145462568</v>
      </c>
      <c r="H29" s="10">
        <f t="shared" si="3"/>
        <v>23104</v>
      </c>
      <c r="I29" s="10">
        <v>26485</v>
      </c>
      <c r="J29" s="10">
        <v>15146</v>
      </c>
      <c r="K29" s="5"/>
      <c r="L29" s="5"/>
    </row>
    <row r="30" spans="1:12" s="2" customFormat="1" ht="14.25">
      <c r="A30" s="12">
        <v>23</v>
      </c>
      <c r="B30" s="22" t="s">
        <v>33</v>
      </c>
      <c r="C30" s="10">
        <v>65</v>
      </c>
      <c r="D30" s="18">
        <f t="shared" si="0"/>
        <v>28159.65583173996</v>
      </c>
      <c r="E30" s="20"/>
      <c r="F30" s="18">
        <f t="shared" si="1"/>
        <v>0</v>
      </c>
      <c r="G30" s="10">
        <f t="shared" si="2"/>
        <v>28159.65583173996</v>
      </c>
      <c r="H30" s="10">
        <f t="shared" si="3"/>
        <v>28160</v>
      </c>
      <c r="I30" s="10">
        <v>32281</v>
      </c>
      <c r="J30" s="10">
        <v>25035</v>
      </c>
      <c r="K30" s="5"/>
      <c r="L30" s="5"/>
    </row>
    <row r="31" spans="1:12" s="2" customFormat="1" ht="14.25">
      <c r="A31" s="12">
        <v>24</v>
      </c>
      <c r="B31" s="23" t="s">
        <v>34</v>
      </c>
      <c r="C31" s="10">
        <v>1098.99</v>
      </c>
      <c r="D31" s="18">
        <f t="shared" si="0"/>
        <v>476110.46403882926</v>
      </c>
      <c r="E31" s="20">
        <v>30</v>
      </c>
      <c r="F31" s="18">
        <f t="shared" si="1"/>
        <v>68728.33333333333</v>
      </c>
      <c r="G31" s="10">
        <f t="shared" si="2"/>
        <v>544838.7973721626</v>
      </c>
      <c r="H31" s="10">
        <f t="shared" si="3"/>
        <v>544839</v>
      </c>
      <c r="I31" s="10">
        <v>624465</v>
      </c>
      <c r="J31" s="10">
        <v>559526</v>
      </c>
      <c r="K31" s="5"/>
      <c r="L31" s="5"/>
    </row>
    <row r="32" spans="1:12" s="2" customFormat="1" ht="14.25">
      <c r="A32" s="12">
        <v>25</v>
      </c>
      <c r="B32" s="10" t="s">
        <v>35</v>
      </c>
      <c r="C32" s="10">
        <v>7.86</v>
      </c>
      <c r="D32" s="18">
        <f t="shared" si="0"/>
        <v>3405.1522282688634</v>
      </c>
      <c r="E32" s="20"/>
      <c r="F32" s="18"/>
      <c r="G32" s="10">
        <f t="shared" si="2"/>
        <v>3405.1522282688634</v>
      </c>
      <c r="H32" s="10">
        <f t="shared" si="3"/>
        <v>3405</v>
      </c>
      <c r="I32" s="10">
        <v>3405</v>
      </c>
      <c r="J32" s="10">
        <v>3405</v>
      </c>
      <c r="K32" s="5"/>
      <c r="L32" s="5"/>
    </row>
    <row r="33" spans="1:12" s="2" customFormat="1" ht="14.25">
      <c r="A33" s="12">
        <v>26</v>
      </c>
      <c r="B33" s="24" t="s">
        <v>36</v>
      </c>
      <c r="C33" s="10">
        <v>17.17</v>
      </c>
      <c r="D33" s="18">
        <f t="shared" si="0"/>
        <v>7438.481394322695</v>
      </c>
      <c r="E33" s="20"/>
      <c r="F33" s="18">
        <f t="shared" si="1"/>
        <v>0</v>
      </c>
      <c r="G33" s="10">
        <f t="shared" si="2"/>
        <v>7438.481394322695</v>
      </c>
      <c r="H33" s="10">
        <f t="shared" si="3"/>
        <v>7438</v>
      </c>
      <c r="I33" s="10">
        <v>7438</v>
      </c>
      <c r="J33" s="10">
        <v>7438</v>
      </c>
      <c r="K33" s="5"/>
      <c r="L33" s="5"/>
    </row>
    <row r="34" spans="1:12" s="2" customFormat="1" ht="14.25">
      <c r="A34" s="12">
        <v>27</v>
      </c>
      <c r="B34" s="24" t="s">
        <v>37</v>
      </c>
      <c r="C34" s="10">
        <v>20.17</v>
      </c>
      <c r="D34" s="18">
        <f t="shared" si="0"/>
        <v>8738.157817326079</v>
      </c>
      <c r="E34" s="20"/>
      <c r="F34" s="18">
        <f t="shared" si="1"/>
        <v>0</v>
      </c>
      <c r="G34" s="10">
        <f t="shared" si="2"/>
        <v>8738.157817326079</v>
      </c>
      <c r="H34" s="10">
        <f t="shared" si="3"/>
        <v>8738</v>
      </c>
      <c r="I34" s="10">
        <v>8738</v>
      </c>
      <c r="J34" s="10">
        <v>8738</v>
      </c>
      <c r="K34" s="5"/>
      <c r="L34" s="5"/>
    </row>
    <row r="35" spans="1:12" ht="14.25">
      <c r="A35" s="12"/>
      <c r="B35" s="25" t="s">
        <v>38</v>
      </c>
      <c r="C35" s="10">
        <f>SUM(C8:C34)</f>
        <v>4283.37</v>
      </c>
      <c r="D35" s="10">
        <f>SUM(D8:D34)</f>
        <v>1855665</v>
      </c>
      <c r="E35" s="10">
        <f aca="true" t="shared" si="4" ref="E35:J35">SUM(E8:E34)</f>
        <v>90</v>
      </c>
      <c r="F35" s="10">
        <f t="shared" si="4"/>
        <v>206185</v>
      </c>
      <c r="G35" s="10">
        <f t="shared" si="4"/>
        <v>2061849.9999999998</v>
      </c>
      <c r="H35" s="10">
        <f t="shared" si="4"/>
        <v>2061850</v>
      </c>
      <c r="I35" s="10">
        <f t="shared" si="4"/>
        <v>2362200</v>
      </c>
      <c r="J35" s="10">
        <f t="shared" si="4"/>
        <v>2064646.87</v>
      </c>
      <c r="K35" s="5"/>
      <c r="L35" s="5"/>
    </row>
    <row r="36" spans="1:12" s="2" customFormat="1" ht="12.75">
      <c r="A36" s="3"/>
      <c r="B36" s="3"/>
      <c r="C36" s="5"/>
      <c r="D36" s="5"/>
      <c r="E36" s="3"/>
      <c r="F36" s="3"/>
      <c r="G36" s="3"/>
      <c r="H36" s="5"/>
      <c r="I36" s="5"/>
      <c r="J36" s="5"/>
      <c r="K36" s="5"/>
      <c r="L36" s="5"/>
    </row>
    <row r="37" spans="2:7" ht="12.75">
      <c r="B37" s="26" t="s">
        <v>39</v>
      </c>
      <c r="D37" s="26" t="s">
        <v>40</v>
      </c>
      <c r="G37" s="26" t="s">
        <v>41</v>
      </c>
    </row>
    <row r="38" spans="2:7" ht="12.75">
      <c r="B38" s="27" t="s">
        <v>42</v>
      </c>
      <c r="D38" s="26" t="s">
        <v>43</v>
      </c>
      <c r="G38" s="26" t="s">
        <v>44</v>
      </c>
    </row>
    <row r="39" spans="1:12" ht="12.75">
      <c r="A39" s="3"/>
      <c r="B39" s="3"/>
      <c r="C39" s="3"/>
      <c r="D39" s="3"/>
      <c r="E39" s="3"/>
      <c r="F39" s="3"/>
      <c r="H39" s="3"/>
      <c r="I39" s="28" t="s">
        <v>45</v>
      </c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H40" s="3"/>
      <c r="I40" s="28" t="s">
        <v>46</v>
      </c>
      <c r="J40" s="3"/>
      <c r="K40" s="3"/>
      <c r="L40" s="3"/>
    </row>
    <row r="41" spans="9:12" ht="12.75">
      <c r="I41" s="28"/>
      <c r="J41" s="28"/>
      <c r="K41" s="28"/>
      <c r="L41" s="28"/>
    </row>
    <row r="42" spans="9:12" ht="12.75">
      <c r="I42" s="28"/>
      <c r="J42" s="28"/>
      <c r="K42" s="28"/>
      <c r="L42" s="28"/>
    </row>
  </sheetData>
  <sheetProtection/>
  <printOptions/>
  <pageMargins left="0.5118110236220472" right="0.11811023622047245" top="0.15748031496062992" bottom="0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2015-05-28T08:55:59Z</dcterms:created>
  <dcterms:modified xsi:type="dcterms:W3CDTF">2015-05-28T08:57:07Z</dcterms:modified>
  <cp:category/>
  <cp:version/>
  <cp:contentType/>
  <cp:contentStatus/>
</cp:coreProperties>
</file>